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clau2\Downloads\04 - MEMÓRIAS DE CÁLCULO_selecionado_2025-08-27_11-12-45am\"/>
    </mc:Choice>
  </mc:AlternateContent>
  <xr:revisionPtr revIDLastSave="0" documentId="13_ncr:1_{5D501E28-E118-4A9C-858E-448CEDED2A2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rçamento" sheetId="1" r:id="rId1"/>
    <sheet name="3" sheetId="2" r:id="rId2"/>
    <sheet name="3.1" sheetId="3" r:id="rId3"/>
    <sheet name="3.2" sheetId="4" r:id="rId4"/>
    <sheet name="3.3" sheetId="5" r:id="rId5"/>
    <sheet name="3.4" sheetId="6" r:id="rId6"/>
    <sheet name="3.5" sheetId="7" r:id="rId7"/>
    <sheet name="3.1E" sheetId="8" r:id="rId8"/>
    <sheet name="3.2E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9" l="1"/>
  <c r="C8" i="9"/>
  <c r="E8" i="8"/>
  <c r="C8" i="8"/>
  <c r="E9" i="4"/>
  <c r="C9" i="4"/>
  <c r="E9" i="3"/>
  <c r="C9" i="3"/>
</calcChain>
</file>

<file path=xl/sharedStrings.xml><?xml version="1.0" encoding="utf-8"?>
<sst xmlns="http://schemas.openxmlformats.org/spreadsheetml/2006/main" count="307" uniqueCount="58">
  <si>
    <t>REV-BE-PMSa-MOD-ORC-AUTISTA-EX-000-R00-ONERADO</t>
  </si>
  <si>
    <t>Item</t>
  </si>
  <si>
    <t>Código</t>
  </si>
  <si>
    <t>Banco</t>
  </si>
  <si>
    <t>Descrição</t>
  </si>
  <si>
    <t>Unidade</t>
  </si>
  <si>
    <t>Quantidade</t>
  </si>
  <si>
    <t>Custo</t>
  </si>
  <si>
    <t>Custo c/ BDI</t>
  </si>
  <si>
    <t>Total</t>
  </si>
  <si>
    <t>3</t>
  </si>
  <si>
    <t>MOVIMENTO DE TERRA</t>
  </si>
  <si>
    <t>3.1</t>
  </si>
  <si>
    <t>03.025.0033-0</t>
  </si>
  <si>
    <t>EMOP</t>
  </si>
  <si>
    <t>ESPALHAMENTO DE MATERIAL DE 1ª CATEGORIA E ATERROS,COM TRATO R DE LAMINA COM POTENCIA EM TORNO DE 80CV.MEDIDO PELO VOLUME SOLTO</t>
  </si>
  <si>
    <t>m³</t>
  </si>
  <si>
    <t>912,23</t>
  </si>
  <si>
    <t>3.2</t>
  </si>
  <si>
    <t>03.010.0101-0</t>
  </si>
  <si>
    <t>COMPACTACAO DE ATERRO,EM CAMADAS DE 20CM,UTILIZANDO COMPACTA DOR PNEUMATICO(SAPO),INCLUSIVE COMPRESSOR 3%-DESGASTE DE FERRAMENTAS E EPI</t>
  </si>
  <si>
    <t>3.3</t>
  </si>
  <si>
    <t>03.021.0005-1</t>
  </si>
  <si>
    <t>ESCAVACAO ESCAV.-HIDR.,1ªCAT.</t>
  </si>
  <si>
    <t>3.4</t>
  </si>
  <si>
    <t>03.001.0001-1</t>
  </si>
  <si>
    <t>ESCAVACAO MANUAL DE VALA/CAVA EM MATERIAL DE 1ª CATEGORIA (A (AREIA,ARGILA OU PICARRA),ATE 1,50M DE PROFUNDIDADE,EXCLUSIV E ESCORAMENTO E ESGOTAMENTO</t>
  </si>
  <si>
    <t>3.5</t>
  </si>
  <si>
    <t>03.013.0001-1</t>
  </si>
  <si>
    <t>REATERRO DE VALA/CAVA COMPACTADA A MACO,EM CAMADAS DE 30CM D E ESPESSURA MAXIMA,COM MATERIAL DE BOA QUALIDADE,EXCLUSIVE ESTE</t>
  </si>
  <si>
    <t>Resumo do Critério</t>
  </si>
  <si>
    <t>Tipo</t>
  </si>
  <si>
    <t>Elementos</t>
  </si>
  <si>
    <t>Nome do Subcritério</t>
  </si>
  <si>
    <t>Categoria</t>
  </si>
  <si>
    <t>Plataformas (Espalhamento)</t>
  </si>
  <si>
    <t/>
  </si>
  <si>
    <t>Adicionar a</t>
  </si>
  <si>
    <t>Seleção</t>
  </si>
  <si>
    <t>Espalhamento</t>
  </si>
  <si>
    <t>Filtro de Fase</t>
  </si>
  <si>
    <t>Criado em</t>
  </si>
  <si>
    <t>Demolido em</t>
  </si>
  <si>
    <t>------</t>
  </si>
  <si>
    <t>Ou</t>
  </si>
  <si>
    <t>Filtro de Família</t>
  </si>
  <si>
    <t>Família</t>
  </si>
  <si>
    <t>Plataforma</t>
  </si>
  <si>
    <t>PAD_Terreno_nivelado</t>
  </si>
  <si>
    <t>Plataformas (Compactação)</t>
  </si>
  <si>
    <t>Compactação</t>
  </si>
  <si>
    <t>Projeto</t>
  </si>
  <si>
    <t>Vínculo</t>
  </si>
  <si>
    <t>Elemento</t>
  </si>
  <si>
    <t>Id do Revit</t>
  </si>
  <si>
    <t>Totais:</t>
  </si>
  <si>
    <t>BE-PMSa-MOD-TER-ESCOLAAUTISTA-EX-000-R00</t>
  </si>
  <si>
    <t>4461857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</si>
</sst>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name val="Calibri"/>
    </font>
    <font>
      <sz val="9"/>
      <name val="Calibri"/>
      <family val="2"/>
    </font>
    <font>
      <b/>
      <sz val="11"/>
      <name val="Calibri"/>
      <family val="2"/>
    </font>
    <font>
      <b/>
      <sz val="8"/>
      <name val="Calibri"/>
      <family val="2"/>
    </font>
    <font>
      <b/>
      <sz val="14"/>
      <name val="Calibri"/>
      <family val="2"/>
    </font>
    <font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A9C1EC"/>
      </patternFill>
    </fill>
    <fill>
      <patternFill patternType="solid">
        <fgColor rgb="FFD9E1F2"/>
      </patternFill>
    </fill>
    <fill>
      <patternFill patternType="solid">
        <fgColor rgb="FFEDEDED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8">
    <xf numFmtId="0" fontId="0" fillId="0" borderId="0"/>
    <xf numFmtId="0" fontId="1" fillId="0" borderId="0">
      <alignment wrapText="1"/>
    </xf>
    <xf numFmtId="0" fontId="1" fillId="0" borderId="0">
      <alignment horizontal="left" vertical="center"/>
    </xf>
    <xf numFmtId="0" fontId="5" fillId="0" borderId="0">
      <alignment wrapText="1"/>
    </xf>
    <xf numFmtId="0" fontId="3" fillId="0" borderId="0">
      <alignment wrapText="1"/>
    </xf>
    <xf numFmtId="0" fontId="4" fillId="0" borderId="0">
      <alignment horizontal="center" vertical="center"/>
    </xf>
    <xf numFmtId="0" fontId="3" fillId="0" borderId="0">
      <alignment horizontal="center" wrapText="1"/>
    </xf>
    <xf numFmtId="0" fontId="2" fillId="0" borderId="0">
      <alignment horizontal="center" wrapText="1"/>
    </xf>
  </cellStyleXfs>
  <cellXfs count="25">
    <xf numFmtId="0" fontId="0" fillId="0" borderId="0" xfId="0"/>
    <xf numFmtId="0" fontId="1" fillId="0" borderId="0" xfId="1">
      <alignment wrapText="1"/>
    </xf>
    <xf numFmtId="0" fontId="2" fillId="2" borderId="1" xfId="7" applyFill="1" applyBorder="1" applyAlignment="1">
      <alignment horizontal="center" vertical="center" wrapText="1"/>
    </xf>
    <xf numFmtId="0" fontId="1" fillId="3" borderId="1" xfId="1" applyFill="1" applyBorder="1">
      <alignment wrapText="1"/>
    </xf>
    <xf numFmtId="0" fontId="0" fillId="3" borderId="1" xfId="0" applyFill="1" applyBorder="1"/>
    <xf numFmtId="0" fontId="1" fillId="4" borderId="1" xfId="1" applyFill="1" applyBorder="1">
      <alignment wrapText="1"/>
    </xf>
    <xf numFmtId="0" fontId="1" fillId="4" borderId="1" xfId="1" applyFill="1" applyBorder="1" applyAlignment="1">
      <alignment horizontal="right" wrapText="1"/>
    </xf>
    <xf numFmtId="0" fontId="0" fillId="0" borderId="1" xfId="0" applyBorder="1"/>
    <xf numFmtId="0" fontId="1" fillId="0" borderId="1" xfId="1" applyBorder="1">
      <alignment wrapText="1"/>
    </xf>
    <xf numFmtId="0" fontId="2" fillId="2" borderId="1" xfId="7" applyFill="1" applyBorder="1">
      <alignment horizontal="center" wrapText="1"/>
    </xf>
    <xf numFmtId="0" fontId="0" fillId="2" borderId="1" xfId="0" applyFill="1" applyBorder="1"/>
    <xf numFmtId="0" fontId="5" fillId="7" borderId="1" xfId="3" applyFill="1" applyBorder="1">
      <alignment wrapText="1"/>
    </xf>
    <xf numFmtId="4" fontId="1" fillId="3" borderId="1" xfId="1" applyNumberFormat="1" applyFill="1" applyBorder="1">
      <alignment wrapText="1"/>
    </xf>
    <xf numFmtId="4" fontId="1" fillId="4" borderId="1" xfId="1" applyNumberFormat="1" applyFill="1" applyBorder="1">
      <alignment wrapText="1"/>
    </xf>
    <xf numFmtId="4" fontId="2" fillId="0" borderId="0" xfId="7" applyNumberFormat="1" applyAlignment="1">
      <alignment horizontal="right" wrapText="1"/>
    </xf>
    <xf numFmtId="0" fontId="2" fillId="0" borderId="0" xfId="7" applyAlignment="1">
      <alignment horizontal="center" vertical="center" wrapText="1"/>
    </xf>
    <xf numFmtId="0" fontId="1" fillId="0" borderId="1" xfId="1" applyBorder="1">
      <alignment wrapText="1"/>
    </xf>
    <xf numFmtId="0" fontId="5" fillId="2" borderId="1" xfId="3" applyFill="1" applyBorder="1">
      <alignment wrapText="1"/>
    </xf>
    <xf numFmtId="0" fontId="5" fillId="7" borderId="1" xfId="3" applyFill="1" applyBorder="1">
      <alignment wrapText="1"/>
    </xf>
    <xf numFmtId="0" fontId="2" fillId="5" borderId="1" xfId="7" applyFill="1" applyBorder="1">
      <alignment horizontal="center" wrapText="1"/>
    </xf>
    <xf numFmtId="0" fontId="0" fillId="6" borderId="1" xfId="0" applyFill="1" applyBorder="1" applyAlignment="1">
      <alignment horizontal="center"/>
    </xf>
    <xf numFmtId="0" fontId="2" fillId="2" borderId="1" xfId="7" applyFill="1" applyBorder="1">
      <alignment horizontal="center" wrapText="1"/>
    </xf>
    <xf numFmtId="0" fontId="2" fillId="7" borderId="1" xfId="7" applyFill="1" applyBorder="1">
      <alignment horizontal="center" wrapText="1"/>
    </xf>
    <xf numFmtId="0" fontId="2" fillId="2" borderId="1" xfId="7" applyFill="1" applyBorder="1" applyAlignment="1">
      <alignment horizontal="center" vertical="center" wrapText="1"/>
    </xf>
    <xf numFmtId="0" fontId="5" fillId="7" borderId="1" xfId="3" applyFill="1" applyBorder="1" applyAlignment="1">
      <alignment horizontal="center" wrapText="1"/>
    </xf>
  </cellXfs>
  <cellStyles count="8">
    <cellStyle name="Normal" xfId="0" builtinId="0"/>
    <cellStyle name="styleBold" xfId="4" xr:uid="{00000000-0005-0000-0000-000004000000}"/>
    <cellStyle name="styleBold11" xfId="7" xr:uid="{00000000-0005-0000-0000-000007000000}"/>
    <cellStyle name="styleBold14UR" xfId="5" xr:uid="{00000000-0005-0000-0000-000005000000}"/>
    <cellStyle name="styleBoldRegular" xfId="6" xr:uid="{00000000-0005-0000-0000-000006000000}"/>
    <cellStyle name="styleRegular" xfId="1" xr:uid="{00000000-0005-0000-0000-000001000000}"/>
    <cellStyle name="styleRegular11" xfId="3" xr:uid="{00000000-0005-0000-0000-000003000000}"/>
    <cellStyle name="styleRegular9UR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riteria_Summary3.1" displayName="Criteria_Summary3.1" ref="A7:E9" totalsRowCount="1" totalsRowCellStyle="styleRegular">
  <autoFilter ref="A7:E8" xr:uid="{00000000-0009-0000-0100-000001000000}"/>
  <tableColumns count="5">
    <tableColumn id="1" xr3:uid="{00000000-0010-0000-0000-000001000000}" name="Item"/>
    <tableColumn id="2" xr3:uid="{00000000-0010-0000-0000-000002000000}" name="Tipo"/>
    <tableColumn id="3" xr3:uid="{00000000-0010-0000-0000-000003000000}" name="Elementos" totalsRowFunction="sum"/>
    <tableColumn id="4" xr3:uid="{00000000-0010-0000-0000-000004000000}" name="Nome do Subcritério"/>
    <tableColumn id="5" xr3:uid="{00000000-0010-0000-0000-000005000000}" name="Total" totalsRowFunction="sum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Criteria_Summary3.2" displayName="Criteria_Summary3.2" ref="A7:E9" totalsRowCount="1" totalsRowCellStyle="styleRegular">
  <autoFilter ref="A7:E8" xr:uid="{00000000-0009-0000-0100-000002000000}"/>
  <tableColumns count="5">
    <tableColumn id="1" xr3:uid="{00000000-0010-0000-0100-000001000000}" name="Item"/>
    <tableColumn id="2" xr3:uid="{00000000-0010-0000-0100-000002000000}" name="Tipo"/>
    <tableColumn id="3" xr3:uid="{00000000-0010-0000-0100-000003000000}" name="Elementos" totalsRowFunction="sum"/>
    <tableColumn id="4" xr3:uid="{00000000-0010-0000-0100-000004000000}" name="Nome do Subcritério"/>
    <tableColumn id="5" xr3:uid="{00000000-0010-0000-0100-000005000000}" name="Total" totalsRowFunction="sum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Elements3_11" displayName="Elements3_11" ref="A6:E8" totalsRowCount="1" totalsRowCellStyle="styleRegular">
  <autoFilter ref="A6:E7" xr:uid="{00000000-0009-0000-0100-000006000000}"/>
  <tableColumns count="5">
    <tableColumn id="1" xr3:uid="{00000000-0010-0000-0500-000001000000}" name="Projeto"/>
    <tableColumn id="2" xr3:uid="{00000000-0010-0000-0500-000002000000}" name="Vínculo"/>
    <tableColumn id="3" xr3:uid="{00000000-0010-0000-0500-000003000000}" name="Elemento" totalsRowFunction="count"/>
    <tableColumn id="4" xr3:uid="{00000000-0010-0000-0500-000004000000}" name="Id do Revit"/>
    <tableColumn id="5" xr3:uid="{00000000-0010-0000-0500-000005000000}" name="Totais:" totalsRowFunction="sum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Elements3_21" displayName="Elements3_21" ref="A6:E8" totalsRowCount="1" totalsRowCellStyle="styleRegular">
  <autoFilter ref="A6:E7" xr:uid="{00000000-0009-0000-0100-000007000000}"/>
  <tableColumns count="5">
    <tableColumn id="1" xr3:uid="{00000000-0010-0000-0600-000001000000}" name="Projeto"/>
    <tableColumn id="2" xr3:uid="{00000000-0010-0000-0600-000002000000}" name="Vínculo"/>
    <tableColumn id="3" xr3:uid="{00000000-0010-0000-0600-000003000000}" name="Elemento" totalsRowFunction="count"/>
    <tableColumn id="4" xr3:uid="{00000000-0010-0000-0600-000004000000}" name="Id do Revit"/>
    <tableColumn id="5" xr3:uid="{00000000-0010-0000-0600-000005000000}" name="Totais:" totalsRowFunction="sum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"/>
  <sheetViews>
    <sheetView showGridLines="0" tabSelected="1" workbookViewId="0">
      <selection activeCell="F8" sqref="F8:F10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15" t="s">
        <v>0</v>
      </c>
      <c r="B1" s="15" t="s">
        <v>0</v>
      </c>
      <c r="C1" s="15" t="s">
        <v>0</v>
      </c>
      <c r="D1" s="15" t="s">
        <v>0</v>
      </c>
      <c r="E1" s="15" t="s">
        <v>0</v>
      </c>
      <c r="F1" s="15" t="s">
        <v>0</v>
      </c>
      <c r="G1" s="15" t="s">
        <v>0</v>
      </c>
      <c r="H1" s="15" t="s">
        <v>0</v>
      </c>
      <c r="I1" s="15" t="s">
        <v>0</v>
      </c>
    </row>
    <row r="2" spans="1:9">
      <c r="A2" s="15" t="s">
        <v>0</v>
      </c>
      <c r="B2" s="15" t="s">
        <v>0</v>
      </c>
      <c r="C2" s="15" t="s">
        <v>0</v>
      </c>
      <c r="D2" s="15" t="s">
        <v>0</v>
      </c>
      <c r="E2" s="15" t="s">
        <v>0</v>
      </c>
      <c r="F2" s="15" t="s">
        <v>0</v>
      </c>
      <c r="G2" s="15" t="s">
        <v>0</v>
      </c>
      <c r="H2" s="15" t="s">
        <v>0</v>
      </c>
      <c r="I2" s="15" t="s">
        <v>0</v>
      </c>
    </row>
    <row r="4" spans="1:9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</row>
    <row r="5" spans="1:9">
      <c r="A5" s="3" t="s">
        <v>10</v>
      </c>
      <c r="B5" s="4"/>
      <c r="C5" s="4"/>
      <c r="D5" s="3" t="s">
        <v>11</v>
      </c>
      <c r="E5" s="4"/>
      <c r="F5" s="3">
        <v>1</v>
      </c>
      <c r="G5" s="4"/>
      <c r="H5" s="4"/>
      <c r="I5" s="12">
        <v>252247.43</v>
      </c>
    </row>
    <row r="6" spans="1:9">
      <c r="A6" s="5" t="s">
        <v>12</v>
      </c>
      <c r="B6" s="5" t="s">
        <v>13</v>
      </c>
      <c r="C6" s="5" t="s">
        <v>14</v>
      </c>
      <c r="D6" s="5" t="s">
        <v>15</v>
      </c>
      <c r="E6" s="5" t="s">
        <v>16</v>
      </c>
      <c r="F6" s="6" t="s">
        <v>17</v>
      </c>
      <c r="G6" s="5">
        <v>3.6392932</v>
      </c>
      <c r="H6" s="5">
        <v>4.3616929001999996</v>
      </c>
      <c r="I6" s="5">
        <v>3978.8671143494466</v>
      </c>
    </row>
    <row r="7" spans="1:9" ht="24.75">
      <c r="A7" s="5" t="s">
        <v>18</v>
      </c>
      <c r="B7" s="5" t="s">
        <v>19</v>
      </c>
      <c r="C7" s="5" t="s">
        <v>14</v>
      </c>
      <c r="D7" s="5" t="s">
        <v>20</v>
      </c>
      <c r="E7" s="5" t="s">
        <v>16</v>
      </c>
      <c r="F7" s="6" t="s">
        <v>17</v>
      </c>
      <c r="G7" s="5">
        <v>47.69923696555</v>
      </c>
      <c r="H7" s="5">
        <v>57.167535503211681</v>
      </c>
      <c r="I7" s="5">
        <v>52149.940912094789</v>
      </c>
    </row>
    <row r="8" spans="1:9">
      <c r="A8" s="5" t="s">
        <v>21</v>
      </c>
      <c r="B8" s="5" t="s">
        <v>22</v>
      </c>
      <c r="C8" s="5" t="s">
        <v>14</v>
      </c>
      <c r="D8" s="5" t="s">
        <v>23</v>
      </c>
      <c r="E8" s="5" t="s">
        <v>16</v>
      </c>
      <c r="F8" s="6">
        <v>1530.34</v>
      </c>
      <c r="G8" s="5">
        <v>5.1426885000000002</v>
      </c>
      <c r="H8" s="5">
        <v>6.1635121672500013</v>
      </c>
      <c r="I8" s="13">
        <v>9426.89</v>
      </c>
    </row>
    <row r="9" spans="1:9" ht="24.75">
      <c r="A9" s="5" t="s">
        <v>24</v>
      </c>
      <c r="B9" s="5" t="s">
        <v>25</v>
      </c>
      <c r="C9" s="5" t="s">
        <v>14</v>
      </c>
      <c r="D9" s="5" t="s">
        <v>26</v>
      </c>
      <c r="E9" s="5" t="s">
        <v>16</v>
      </c>
      <c r="F9" s="6">
        <v>1025.8699999999999</v>
      </c>
      <c r="G9" s="5">
        <v>70.705380000000005</v>
      </c>
      <c r="H9" s="5">
        <v>84.740397930000015</v>
      </c>
      <c r="I9" s="13">
        <v>86921.96</v>
      </c>
    </row>
    <row r="10" spans="1:9">
      <c r="A10" s="5" t="s">
        <v>27</v>
      </c>
      <c r="B10" s="5" t="s">
        <v>28</v>
      </c>
      <c r="C10" s="5" t="s">
        <v>14</v>
      </c>
      <c r="D10" s="5" t="s">
        <v>29</v>
      </c>
      <c r="E10" s="5" t="s">
        <v>16</v>
      </c>
      <c r="F10" s="6">
        <v>1907.06</v>
      </c>
      <c r="G10" s="5">
        <v>43.670969999999997</v>
      </c>
      <c r="H10" s="5">
        <v>52.339657545000001</v>
      </c>
      <c r="I10" s="13">
        <v>99796.44</v>
      </c>
    </row>
    <row r="11" spans="1:9">
      <c r="I11" s="14">
        <v>252247.43</v>
      </c>
    </row>
  </sheetData>
  <mergeCells count="1">
    <mergeCell ref="A1:I2"/>
  </mergeCells>
  <hyperlinks>
    <hyperlink ref="A5" location="'3'!A1" display="3" xr:uid="{00000000-0004-0000-0000-000000000000}"/>
    <hyperlink ref="A6" location="'3.1'!A1" display="3.1" xr:uid="{00000000-0004-0000-0000-000001000000}"/>
    <hyperlink ref="F6" location="'3.1E'!A1" display="912,23" xr:uid="{00000000-0004-0000-0000-000002000000}"/>
    <hyperlink ref="A7" location="'3.2'!A1" display="3.2" xr:uid="{00000000-0004-0000-0000-000003000000}"/>
    <hyperlink ref="F7" location="'3.2E'!A1" display="912,23" xr:uid="{00000000-0004-0000-0000-000004000000}"/>
    <hyperlink ref="A8" location="'3.3'!A1" display="3.3" xr:uid="{00000000-0004-0000-0000-000005000000}"/>
    <hyperlink ref="F8" location="'3.3'!F2" display="'3.3'!F2" xr:uid="{00000000-0004-0000-0000-000006000000}"/>
    <hyperlink ref="A9" location="'3.4'!A1" display="3.4" xr:uid="{00000000-0004-0000-0000-000007000000}"/>
    <hyperlink ref="F9" location="'3.4'!F2" display="'3.4'!F2" xr:uid="{00000000-0004-0000-0000-000008000000}"/>
    <hyperlink ref="A10" location="'3.5'!A1" display="3.5" xr:uid="{00000000-0004-0000-0000-000009000000}"/>
    <hyperlink ref="F10" location="'3.5'!F2" display="'3.5'!F2" xr:uid="{00000000-0004-0000-0000-00000A000000}"/>
  </hyperlink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D8ECF6"/>
  </sheetPr>
  <dimension ref="A1:I2"/>
  <sheetViews>
    <sheetView showGridLines="0" topLeftCell="D1" workbookViewId="0">
      <selection activeCell="I2" sqref="I2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3" t="s">
        <v>10</v>
      </c>
      <c r="B2" s="4"/>
      <c r="C2" s="4"/>
      <c r="D2" s="3" t="s">
        <v>11</v>
      </c>
      <c r="E2" s="4"/>
      <c r="F2" s="3">
        <v>1</v>
      </c>
      <c r="G2" s="4"/>
      <c r="H2" s="4"/>
      <c r="I2" s="12">
        <v>252247.43</v>
      </c>
    </row>
  </sheetData>
  <hyperlinks>
    <hyperlink ref="A2" location="'Orçamento'!A1" display="3" xr:uid="{00000000-0004-0000-0100-000000000000}"/>
  </hyperlink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12</v>
      </c>
      <c r="B2" s="5" t="s">
        <v>13</v>
      </c>
      <c r="C2" s="5" t="s">
        <v>14</v>
      </c>
      <c r="D2" s="5" t="s">
        <v>15</v>
      </c>
      <c r="E2" s="5" t="s">
        <v>16</v>
      </c>
      <c r="F2" s="5" t="s">
        <v>17</v>
      </c>
      <c r="G2" s="5">
        <v>3.6392932</v>
      </c>
      <c r="H2" s="5">
        <v>4.3616929001999996</v>
      </c>
      <c r="I2" s="5">
        <v>3978.8671143494466</v>
      </c>
    </row>
    <row r="5" spans="1:9">
      <c r="A5" s="19" t="s">
        <v>30</v>
      </c>
      <c r="B5" s="19" t="s">
        <v>30</v>
      </c>
      <c r="C5" s="19" t="s">
        <v>30</v>
      </c>
      <c r="D5" s="19" t="s">
        <v>30</v>
      </c>
      <c r="E5" s="19" t="s">
        <v>30</v>
      </c>
    </row>
    <row r="6" spans="1:9">
      <c r="A6" s="20"/>
      <c r="B6" s="20"/>
      <c r="C6" s="20"/>
      <c r="D6" s="20"/>
      <c r="E6" s="20"/>
    </row>
    <row r="7" spans="1:9">
      <c r="A7" s="7" t="s">
        <v>1</v>
      </c>
      <c r="B7" s="7" t="s">
        <v>31</v>
      </c>
      <c r="C7" s="7" t="s">
        <v>32</v>
      </c>
      <c r="D7" s="7" t="s">
        <v>33</v>
      </c>
      <c r="E7" s="7" t="s">
        <v>9</v>
      </c>
    </row>
    <row r="8" spans="1:9">
      <c r="A8" s="8">
        <v>1</v>
      </c>
      <c r="B8" s="8" t="s">
        <v>34</v>
      </c>
      <c r="C8" s="8">
        <v>1</v>
      </c>
      <c r="D8" s="8" t="s">
        <v>35</v>
      </c>
      <c r="E8" s="8">
        <v>912.22998092866169</v>
      </c>
    </row>
    <row r="9" spans="1:9">
      <c r="A9" s="8" t="s">
        <v>36</v>
      </c>
      <c r="B9" s="8" t="s">
        <v>36</v>
      </c>
      <c r="C9" s="8">
        <f>SUBTOTAL(109,Criteria_Summary3.1[Elementos])</f>
        <v>1</v>
      </c>
      <c r="D9" s="8" t="s">
        <v>36</v>
      </c>
      <c r="E9" s="8">
        <f>SUBTOTAL(109,Criteria_Summary3.1[Total])</f>
        <v>912.22998092866169</v>
      </c>
    </row>
    <row r="10" spans="1:9">
      <c r="A10" s="9" t="s">
        <v>37</v>
      </c>
      <c r="B10" s="9">
        <v>0</v>
      </c>
      <c r="C10" s="10"/>
      <c r="D10" s="10"/>
      <c r="E10" s="9">
        <v>912.23</v>
      </c>
    </row>
    <row r="13" spans="1:9">
      <c r="A13" s="21" t="s">
        <v>35</v>
      </c>
      <c r="B13" s="21" t="s">
        <v>35</v>
      </c>
      <c r="C13" s="21" t="s">
        <v>35</v>
      </c>
      <c r="D13" s="21" t="s">
        <v>35</v>
      </c>
      <c r="E13" s="21" t="s">
        <v>35</v>
      </c>
    </row>
    <row r="14" spans="1:9">
      <c r="A14" s="22"/>
      <c r="B14" s="22"/>
      <c r="C14" s="22"/>
      <c r="D14" s="22"/>
      <c r="E14" s="22"/>
    </row>
    <row r="15" spans="1:9">
      <c r="A15" s="11" t="s">
        <v>31</v>
      </c>
      <c r="B15" s="11" t="s">
        <v>32</v>
      </c>
      <c r="C15" s="18" t="s">
        <v>38</v>
      </c>
      <c r="D15" s="18" t="s">
        <v>38</v>
      </c>
      <c r="E15" s="11" t="s">
        <v>9</v>
      </c>
    </row>
    <row r="16" spans="1:9">
      <c r="A16" s="8" t="s">
        <v>34</v>
      </c>
      <c r="B16" s="8">
        <v>1</v>
      </c>
      <c r="C16" s="16" t="s">
        <v>39</v>
      </c>
      <c r="D16" s="16" t="s">
        <v>39</v>
      </c>
      <c r="E16" s="8">
        <v>912.22998092866169</v>
      </c>
    </row>
    <row r="18" spans="1:5">
      <c r="A18" s="17" t="s">
        <v>40</v>
      </c>
      <c r="B18" s="17" t="s">
        <v>40</v>
      </c>
      <c r="C18" s="17" t="s">
        <v>40</v>
      </c>
      <c r="D18" s="17" t="s">
        <v>40</v>
      </c>
      <c r="E18" s="17" t="s">
        <v>40</v>
      </c>
    </row>
    <row r="19" spans="1:5">
      <c r="A19" s="18" t="s">
        <v>41</v>
      </c>
      <c r="B19" s="18" t="s">
        <v>41</v>
      </c>
      <c r="C19" s="18" t="s">
        <v>41</v>
      </c>
      <c r="D19" s="11" t="s">
        <v>42</v>
      </c>
      <c r="E19" s="11"/>
    </row>
    <row r="20" spans="1:5">
      <c r="A20" s="8"/>
      <c r="B20" s="8"/>
      <c r="C20" s="8"/>
      <c r="D20" s="8" t="s">
        <v>43</v>
      </c>
      <c r="E20" s="8" t="s">
        <v>44</v>
      </c>
    </row>
    <row r="22" spans="1:5">
      <c r="A22" s="17" t="s">
        <v>45</v>
      </c>
      <c r="B22" s="17" t="s">
        <v>45</v>
      </c>
      <c r="C22" s="17" t="s">
        <v>45</v>
      </c>
      <c r="D22" s="17" t="s">
        <v>45</v>
      </c>
      <c r="E22" s="17" t="s">
        <v>45</v>
      </c>
    </row>
    <row r="23" spans="1:5">
      <c r="A23" s="18" t="s">
        <v>46</v>
      </c>
      <c r="B23" s="11"/>
      <c r="C23" s="11"/>
      <c r="D23" s="11" t="s">
        <v>31</v>
      </c>
      <c r="E23" s="11"/>
    </row>
    <row r="24" spans="1:5">
      <c r="A24" s="16" t="s">
        <v>47</v>
      </c>
      <c r="B24" s="16" t="s">
        <v>47</v>
      </c>
      <c r="C24" s="16" t="s">
        <v>47</v>
      </c>
      <c r="D24" s="8" t="s">
        <v>48</v>
      </c>
      <c r="E24" s="8" t="s">
        <v>44</v>
      </c>
    </row>
  </sheetData>
  <mergeCells count="11">
    <mergeCell ref="A5:E5"/>
    <mergeCell ref="A6:E6"/>
    <mergeCell ref="A13:E13"/>
    <mergeCell ref="A14:E14"/>
    <mergeCell ref="C15:D15"/>
    <mergeCell ref="A24:C24"/>
    <mergeCell ref="C16:D16"/>
    <mergeCell ref="A18:E18"/>
    <mergeCell ref="A19:C19"/>
    <mergeCell ref="A22:E22"/>
    <mergeCell ref="A23"/>
  </mergeCells>
  <hyperlinks>
    <hyperlink ref="A2" location="'3'!A1" display="3.1" xr:uid="{00000000-0004-0000-0200-000000000000}"/>
    <hyperlink ref="F2" location="'3.1E'!A1" display="912,23" xr:uid="{00000000-0004-0000-0200-000001000000}"/>
    <hyperlink ref="E10" location="'3.1E'!A1" display="'3.1E'!A1" xr:uid="{00000000-0004-0000-02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5" t="s">
        <v>18</v>
      </c>
      <c r="B2" s="5" t="s">
        <v>19</v>
      </c>
      <c r="C2" s="5" t="s">
        <v>14</v>
      </c>
      <c r="D2" s="5" t="s">
        <v>20</v>
      </c>
      <c r="E2" s="5" t="s">
        <v>16</v>
      </c>
      <c r="F2" s="5" t="s">
        <v>17</v>
      </c>
      <c r="G2" s="5">
        <v>47.69923696555</v>
      </c>
      <c r="H2" s="5">
        <v>57.167535503211681</v>
      </c>
      <c r="I2" s="5">
        <v>52149.940912094789</v>
      </c>
    </row>
    <row r="5" spans="1:9">
      <c r="A5" s="19" t="s">
        <v>30</v>
      </c>
      <c r="B5" s="19" t="s">
        <v>30</v>
      </c>
      <c r="C5" s="19" t="s">
        <v>30</v>
      </c>
      <c r="D5" s="19" t="s">
        <v>30</v>
      </c>
      <c r="E5" s="19" t="s">
        <v>30</v>
      </c>
    </row>
    <row r="6" spans="1:9">
      <c r="A6" s="20"/>
      <c r="B6" s="20"/>
      <c r="C6" s="20"/>
      <c r="D6" s="20"/>
      <c r="E6" s="20"/>
    </row>
    <row r="7" spans="1:9">
      <c r="A7" s="7" t="s">
        <v>1</v>
      </c>
      <c r="B7" s="7" t="s">
        <v>31</v>
      </c>
      <c r="C7" s="7" t="s">
        <v>32</v>
      </c>
      <c r="D7" s="7" t="s">
        <v>33</v>
      </c>
      <c r="E7" s="7" t="s">
        <v>9</v>
      </c>
    </row>
    <row r="8" spans="1:9">
      <c r="A8" s="8">
        <v>1</v>
      </c>
      <c r="B8" s="8" t="s">
        <v>34</v>
      </c>
      <c r="C8" s="8">
        <v>1</v>
      </c>
      <c r="D8" s="8" t="s">
        <v>49</v>
      </c>
      <c r="E8" s="8">
        <v>912.22998092866169</v>
      </c>
    </row>
    <row r="9" spans="1:9">
      <c r="A9" s="8" t="s">
        <v>36</v>
      </c>
      <c r="B9" s="8" t="s">
        <v>36</v>
      </c>
      <c r="C9" s="8">
        <f>SUBTOTAL(109,Criteria_Summary3.2[Elementos])</f>
        <v>1</v>
      </c>
      <c r="D9" s="8" t="s">
        <v>36</v>
      </c>
      <c r="E9" s="8">
        <f>SUBTOTAL(109,Criteria_Summary3.2[Total])</f>
        <v>912.22998092866169</v>
      </c>
    </row>
    <row r="10" spans="1:9">
      <c r="A10" s="9" t="s">
        <v>37</v>
      </c>
      <c r="B10" s="9">
        <v>0</v>
      </c>
      <c r="C10" s="10"/>
      <c r="D10" s="10"/>
      <c r="E10" s="9">
        <v>912.23</v>
      </c>
    </row>
    <row r="13" spans="1:9">
      <c r="A13" s="21" t="s">
        <v>49</v>
      </c>
      <c r="B13" s="21" t="s">
        <v>49</v>
      </c>
      <c r="C13" s="21" t="s">
        <v>49</v>
      </c>
      <c r="D13" s="21" t="s">
        <v>49</v>
      </c>
      <c r="E13" s="21" t="s">
        <v>49</v>
      </c>
    </row>
    <row r="14" spans="1:9">
      <c r="A14" s="22"/>
      <c r="B14" s="22"/>
      <c r="C14" s="22"/>
      <c r="D14" s="22"/>
      <c r="E14" s="22"/>
    </row>
    <row r="15" spans="1:9">
      <c r="A15" s="11" t="s">
        <v>31</v>
      </c>
      <c r="B15" s="11" t="s">
        <v>32</v>
      </c>
      <c r="C15" s="18" t="s">
        <v>38</v>
      </c>
      <c r="D15" s="18" t="s">
        <v>38</v>
      </c>
      <c r="E15" s="11" t="s">
        <v>9</v>
      </c>
    </row>
    <row r="16" spans="1:9">
      <c r="A16" s="8" t="s">
        <v>34</v>
      </c>
      <c r="B16" s="8">
        <v>1</v>
      </c>
      <c r="C16" s="16" t="s">
        <v>50</v>
      </c>
      <c r="D16" s="16" t="s">
        <v>50</v>
      </c>
      <c r="E16" s="8">
        <v>912.22998092866169</v>
      </c>
    </row>
    <row r="18" spans="1:5">
      <c r="A18" s="17" t="s">
        <v>40</v>
      </c>
      <c r="B18" s="17" t="s">
        <v>40</v>
      </c>
      <c r="C18" s="17" t="s">
        <v>40</v>
      </c>
      <c r="D18" s="17" t="s">
        <v>40</v>
      </c>
      <c r="E18" s="17" t="s">
        <v>40</v>
      </c>
    </row>
    <row r="19" spans="1:5">
      <c r="A19" s="18" t="s">
        <v>41</v>
      </c>
      <c r="B19" s="18" t="s">
        <v>41</v>
      </c>
      <c r="C19" s="18" t="s">
        <v>41</v>
      </c>
      <c r="D19" s="11" t="s">
        <v>42</v>
      </c>
      <c r="E19" s="11"/>
    </row>
    <row r="20" spans="1:5">
      <c r="A20" s="8"/>
      <c r="B20" s="8"/>
      <c r="C20" s="8"/>
      <c r="D20" s="8" t="s">
        <v>43</v>
      </c>
      <c r="E20" s="8" t="s">
        <v>44</v>
      </c>
    </row>
    <row r="22" spans="1:5">
      <c r="A22" s="17" t="s">
        <v>45</v>
      </c>
      <c r="B22" s="17" t="s">
        <v>45</v>
      </c>
      <c r="C22" s="17" t="s">
        <v>45</v>
      </c>
      <c r="D22" s="17" t="s">
        <v>45</v>
      </c>
      <c r="E22" s="17" t="s">
        <v>45</v>
      </c>
    </row>
    <row r="23" spans="1:5">
      <c r="A23" s="18" t="s">
        <v>46</v>
      </c>
      <c r="B23" s="11"/>
      <c r="C23" s="11"/>
      <c r="D23" s="11" t="s">
        <v>31</v>
      </c>
      <c r="E23" s="11"/>
    </row>
    <row r="24" spans="1:5">
      <c r="A24" s="16" t="s">
        <v>47</v>
      </c>
      <c r="B24" s="16" t="s">
        <v>47</v>
      </c>
      <c r="C24" s="16" t="s">
        <v>47</v>
      </c>
      <c r="D24" s="8" t="s">
        <v>48</v>
      </c>
      <c r="E24" s="8" t="s">
        <v>44</v>
      </c>
    </row>
  </sheetData>
  <mergeCells count="11">
    <mergeCell ref="A5:E5"/>
    <mergeCell ref="A6:E6"/>
    <mergeCell ref="A13:E13"/>
    <mergeCell ref="A14:E14"/>
    <mergeCell ref="C15:D15"/>
    <mergeCell ref="A24:C24"/>
    <mergeCell ref="C16:D16"/>
    <mergeCell ref="A18:E18"/>
    <mergeCell ref="A19:C19"/>
    <mergeCell ref="A22:E22"/>
    <mergeCell ref="A23"/>
  </mergeCells>
  <hyperlinks>
    <hyperlink ref="A2" location="'3'!A1" display="3.2" xr:uid="{00000000-0004-0000-0300-000000000000}"/>
    <hyperlink ref="F2" location="'3.2E'!A1" display="912,23" xr:uid="{00000000-0004-0000-0300-000001000000}"/>
    <hyperlink ref="E10" location="'3.2E'!A1" display="'3.2E'!A1" xr:uid="{00000000-0004-0000-03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DFF0D8"/>
  </sheetPr>
  <dimension ref="A1:I2"/>
  <sheetViews>
    <sheetView showGridLines="0" workbookViewId="0">
      <selection activeCell="F2" sqref="F2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21</v>
      </c>
      <c r="B2" s="5" t="s">
        <v>22</v>
      </c>
      <c r="C2" s="5" t="s">
        <v>14</v>
      </c>
      <c r="D2" s="5" t="s">
        <v>23</v>
      </c>
      <c r="E2" s="5" t="s">
        <v>16</v>
      </c>
      <c r="F2" s="5">
        <v>1530.34</v>
      </c>
      <c r="G2" s="5">
        <v>5.1426885000000002</v>
      </c>
      <c r="H2" s="5">
        <v>6.1635121672500013</v>
      </c>
      <c r="I2" s="13">
        <v>9426.89</v>
      </c>
    </row>
  </sheetData>
  <hyperlinks>
    <hyperlink ref="A2" location="'3'!A1" display="3.3" xr:uid="{00000000-0004-0000-0400-000000000000}"/>
    <hyperlink ref="F2" location="'3.3E'!A1" display="322,52" xr:uid="{00000000-0004-0000-0400-000001000000}"/>
  </hyperlink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DFF0D8"/>
  </sheetPr>
  <dimension ref="A1:I2"/>
  <sheetViews>
    <sheetView showGridLines="0" topLeftCell="D1" workbookViewId="0">
      <selection activeCell="F2" sqref="F2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5" t="s">
        <v>24</v>
      </c>
      <c r="B2" s="5" t="s">
        <v>25</v>
      </c>
      <c r="C2" s="5" t="s">
        <v>14</v>
      </c>
      <c r="D2" s="5" t="s">
        <v>26</v>
      </c>
      <c r="E2" s="5" t="s">
        <v>16</v>
      </c>
      <c r="F2" s="13">
        <v>1025.8699999999999</v>
      </c>
      <c r="G2" s="5">
        <v>70.705380000000005</v>
      </c>
      <c r="H2" s="5">
        <v>84.740397930000015</v>
      </c>
      <c r="I2" s="13">
        <v>86921.96</v>
      </c>
    </row>
  </sheetData>
  <hyperlinks>
    <hyperlink ref="A2" location="'3'!A1" display="3.4" xr:uid="{00000000-0004-0000-0500-000000000000}"/>
    <hyperlink ref="F2" location="'3.4E'!A1" display="183,87" xr:uid="{00000000-0004-0000-0500-000001000000}"/>
  </hyperlink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DFF0D8"/>
  </sheetPr>
  <dimension ref="A1:I2"/>
  <sheetViews>
    <sheetView showGridLines="0" workbookViewId="0">
      <selection activeCell="F2" sqref="F2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27</v>
      </c>
      <c r="B2" s="5" t="s">
        <v>28</v>
      </c>
      <c r="C2" s="5" t="s">
        <v>14</v>
      </c>
      <c r="D2" s="5" t="s">
        <v>29</v>
      </c>
      <c r="E2" s="5" t="s">
        <v>16</v>
      </c>
      <c r="F2" s="13">
        <v>1907.06</v>
      </c>
      <c r="G2" s="5">
        <v>43.670969999999997</v>
      </c>
      <c r="H2" s="5">
        <v>52.339657545000001</v>
      </c>
      <c r="I2" s="13">
        <v>99796.44</v>
      </c>
    </row>
  </sheetData>
  <hyperlinks>
    <hyperlink ref="A2" location="'3'!A1" display="3.5" xr:uid="{00000000-0004-0000-0600-000000000000}"/>
    <hyperlink ref="F2" location="'3.5E'!A1" display="506,39" xr:uid="{00000000-0004-0000-0600-000001000000}"/>
  </hyperlink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8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15</v>
      </c>
      <c r="B1" s="23" t="s">
        <v>15</v>
      </c>
      <c r="C1" s="23" t="s">
        <v>15</v>
      </c>
      <c r="D1" s="23" t="s">
        <v>15</v>
      </c>
      <c r="E1" s="23" t="s">
        <v>15</v>
      </c>
    </row>
    <row r="2" spans="1:5">
      <c r="A2" s="23" t="s">
        <v>15</v>
      </c>
      <c r="B2" s="23" t="s">
        <v>15</v>
      </c>
      <c r="C2" s="23" t="s">
        <v>15</v>
      </c>
      <c r="D2" s="23" t="s">
        <v>15</v>
      </c>
      <c r="E2" s="23" t="s">
        <v>15</v>
      </c>
    </row>
    <row r="4" spans="1:5">
      <c r="A4" s="21" t="s">
        <v>35</v>
      </c>
      <c r="B4" s="21" t="s">
        <v>35</v>
      </c>
      <c r="C4" s="21" t="s">
        <v>35</v>
      </c>
      <c r="D4" s="21" t="s">
        <v>35</v>
      </c>
      <c r="E4" s="21" t="s">
        <v>35</v>
      </c>
    </row>
    <row r="5" spans="1:5">
      <c r="A5" s="24" t="s">
        <v>36</v>
      </c>
      <c r="B5" s="24" t="s">
        <v>36</v>
      </c>
      <c r="C5" s="24" t="s">
        <v>36</v>
      </c>
      <c r="D5" s="24" t="s">
        <v>36</v>
      </c>
      <c r="E5" s="24" t="s">
        <v>36</v>
      </c>
    </row>
    <row r="6" spans="1:5">
      <c r="A6" s="7" t="s">
        <v>51</v>
      </c>
      <c r="B6" s="7" t="s">
        <v>52</v>
      </c>
      <c r="C6" s="7" t="s">
        <v>53</v>
      </c>
      <c r="D6" s="7" t="s">
        <v>54</v>
      </c>
      <c r="E6" s="7" t="s">
        <v>55</v>
      </c>
    </row>
    <row r="7" spans="1:5" ht="24.75">
      <c r="A7" s="8" t="s">
        <v>56</v>
      </c>
      <c r="B7" s="8" t="s">
        <v>43</v>
      </c>
      <c r="C7" s="8" t="s">
        <v>48</v>
      </c>
      <c r="D7" s="8" t="s">
        <v>57</v>
      </c>
      <c r="E7" s="8">
        <v>912.22998092866169</v>
      </c>
    </row>
    <row r="8" spans="1:5">
      <c r="A8" s="1" t="s">
        <v>36</v>
      </c>
      <c r="B8" s="1" t="s">
        <v>36</v>
      </c>
      <c r="C8" s="1">
        <f>SUBTOTAL(103,Elements3_11[Elemento])</f>
        <v>1</v>
      </c>
      <c r="D8" s="1" t="s">
        <v>36</v>
      </c>
      <c r="E8" s="1">
        <f>SUBTOTAL(109,Elements3_11[Totais:])</f>
        <v>912.22998092866169</v>
      </c>
    </row>
  </sheetData>
  <mergeCells count="3">
    <mergeCell ref="A1:E2"/>
    <mergeCell ref="A4:E4"/>
    <mergeCell ref="A5:E5"/>
  </mergeCells>
  <hyperlinks>
    <hyperlink ref="A1" location="'3.1'!A1" display="ESPALHAMENTO DE MATERIAL DE 1ª CATEGORIA E ATERROS,COM TRATO R DE LAMINA COM POTENCIA EM TORNO DE 80CV.MEDIDO PELO VOLUME SOLTO" xr:uid="{00000000-0004-0000-0700-000000000000}"/>
    <hyperlink ref="B1" location="'3.1'!A1" display="ESPALHAMENTO DE MATERIAL DE 1ª CATEGORIA E ATERROS,COM TRATO R DE LAMINA COM POTENCIA EM TORNO DE 80CV.MEDIDO PELO VOLUME SOLTO" xr:uid="{00000000-0004-0000-0700-000001000000}"/>
    <hyperlink ref="C1" location="'3.1'!A1" display="ESPALHAMENTO DE MATERIAL DE 1ª CATEGORIA E ATERROS,COM TRATO R DE LAMINA COM POTENCIA EM TORNO DE 80CV.MEDIDO PELO VOLUME SOLTO" xr:uid="{00000000-0004-0000-0700-000002000000}"/>
    <hyperlink ref="D1" location="'3.1'!A1" display="ESPALHAMENTO DE MATERIAL DE 1ª CATEGORIA E ATERROS,COM TRATO R DE LAMINA COM POTENCIA EM TORNO DE 80CV.MEDIDO PELO VOLUME SOLTO" xr:uid="{00000000-0004-0000-0700-000003000000}"/>
    <hyperlink ref="E1" location="'3.1'!A1" display="ESPALHAMENTO DE MATERIAL DE 1ª CATEGORIA E ATERROS,COM TRATO R DE LAMINA COM POTENCIA EM TORNO DE 80CV.MEDIDO PELO VOLUME SOLTO" xr:uid="{00000000-0004-0000-0700-000004000000}"/>
    <hyperlink ref="A2" location="'3.1'!A1" display="ESPALHAMENTO DE MATERIAL DE 1ª CATEGORIA E ATERROS,COM TRATO R DE LAMINA COM POTENCIA EM TORNO DE 80CV.MEDIDO PELO VOLUME SOLTO" xr:uid="{00000000-0004-0000-0700-000005000000}"/>
    <hyperlink ref="B2" location="'3.1'!A1" display="ESPALHAMENTO DE MATERIAL DE 1ª CATEGORIA E ATERROS,COM TRATO R DE LAMINA COM POTENCIA EM TORNO DE 80CV.MEDIDO PELO VOLUME SOLTO" xr:uid="{00000000-0004-0000-0700-000006000000}"/>
    <hyperlink ref="C2" location="'3.1'!A1" display="ESPALHAMENTO DE MATERIAL DE 1ª CATEGORIA E ATERROS,COM TRATO R DE LAMINA COM POTENCIA EM TORNO DE 80CV.MEDIDO PELO VOLUME SOLTO" xr:uid="{00000000-0004-0000-0700-000007000000}"/>
    <hyperlink ref="D2" location="'3.1'!A1" display="ESPALHAMENTO DE MATERIAL DE 1ª CATEGORIA E ATERROS,COM TRATO R DE LAMINA COM POTENCIA EM TORNO DE 80CV.MEDIDO PELO VOLUME SOLTO" xr:uid="{00000000-0004-0000-0700-000008000000}"/>
    <hyperlink ref="E2" location="'3.1'!A1" display="ESPALHAMENTO DE MATERIAL DE 1ª CATEGORIA E ATERROS,COM TRATO R DE LAMINA COM POTENCIA EM TORNO DE 80CV.MEDIDO PELO VOLUME SOLTO" xr:uid="{00000000-0004-0000-0700-000009000000}"/>
    <hyperlink ref="A4" location="'3.1'!A1" display="Plataformas (Espalhamento)" xr:uid="{00000000-0004-0000-0700-00000A000000}"/>
    <hyperlink ref="B4" location="'3.1'!A1" display="Plataformas (Espalhamento)" xr:uid="{00000000-0004-0000-0700-00000B000000}"/>
    <hyperlink ref="C4" location="'3.1'!A1" display="Plataformas (Espalhamento)" xr:uid="{00000000-0004-0000-0700-00000C000000}"/>
    <hyperlink ref="D4" location="'3.1'!A1" display="Plataformas (Espalhamento)" xr:uid="{00000000-0004-0000-0700-00000D000000}"/>
    <hyperlink ref="E4" location="'3.1'!A1" display="Plataformas (Espalhamento)" xr:uid="{00000000-0004-0000-07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8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3" t="s">
        <v>20</v>
      </c>
      <c r="B1" s="23" t="s">
        <v>20</v>
      </c>
      <c r="C1" s="23" t="s">
        <v>20</v>
      </c>
      <c r="D1" s="23" t="s">
        <v>20</v>
      </c>
      <c r="E1" s="23" t="s">
        <v>20</v>
      </c>
    </row>
    <row r="2" spans="1:5">
      <c r="A2" s="23" t="s">
        <v>20</v>
      </c>
      <c r="B2" s="23" t="s">
        <v>20</v>
      </c>
      <c r="C2" s="23" t="s">
        <v>20</v>
      </c>
      <c r="D2" s="23" t="s">
        <v>20</v>
      </c>
      <c r="E2" s="23" t="s">
        <v>20</v>
      </c>
    </row>
    <row r="4" spans="1:5">
      <c r="A4" s="21" t="s">
        <v>49</v>
      </c>
      <c r="B4" s="21" t="s">
        <v>49</v>
      </c>
      <c r="C4" s="21" t="s">
        <v>49</v>
      </c>
      <c r="D4" s="21" t="s">
        <v>49</v>
      </c>
      <c r="E4" s="21" t="s">
        <v>49</v>
      </c>
    </row>
    <row r="5" spans="1:5">
      <c r="A5" s="24" t="s">
        <v>36</v>
      </c>
      <c r="B5" s="24" t="s">
        <v>36</v>
      </c>
      <c r="C5" s="24" t="s">
        <v>36</v>
      </c>
      <c r="D5" s="24" t="s">
        <v>36</v>
      </c>
      <c r="E5" s="24" t="s">
        <v>36</v>
      </c>
    </row>
    <row r="6" spans="1:5">
      <c r="A6" s="7" t="s">
        <v>51</v>
      </c>
      <c r="B6" s="7" t="s">
        <v>52</v>
      </c>
      <c r="C6" s="7" t="s">
        <v>53</v>
      </c>
      <c r="D6" s="7" t="s">
        <v>54</v>
      </c>
      <c r="E6" s="7" t="s">
        <v>55</v>
      </c>
    </row>
    <row r="7" spans="1:5" ht="24.75">
      <c r="A7" s="8" t="s">
        <v>56</v>
      </c>
      <c r="B7" s="8" t="s">
        <v>43</v>
      </c>
      <c r="C7" s="8" t="s">
        <v>48</v>
      </c>
      <c r="D7" s="8" t="s">
        <v>57</v>
      </c>
      <c r="E7" s="8">
        <v>912.22998092866169</v>
      </c>
    </row>
    <row r="8" spans="1:5">
      <c r="A8" s="1" t="s">
        <v>36</v>
      </c>
      <c r="B8" s="1" t="s">
        <v>36</v>
      </c>
      <c r="C8" s="1">
        <f>SUBTOTAL(103,Elements3_21[Elemento])</f>
        <v>1</v>
      </c>
      <c r="D8" s="1" t="s">
        <v>36</v>
      </c>
      <c r="E8" s="1">
        <f>SUBTOTAL(109,Elements3_21[Totais:])</f>
        <v>912.22998092866169</v>
      </c>
    </row>
  </sheetData>
  <mergeCells count="3">
    <mergeCell ref="A1:E2"/>
    <mergeCell ref="A4:E4"/>
    <mergeCell ref="A5:E5"/>
  </mergeCells>
  <hyperlinks>
    <hyperlink ref="A1" location="'3.2'!A1" display="COMPACTACAO DE ATERRO,EM CAMADAS DE 20CM,UTILIZANDO COMPACTA DOR PNEUMATICO(SAPO),INCLUSIVE COMPRESSOR 3%-DESGASTE DE FERRAMENTAS E EPI" xr:uid="{00000000-0004-0000-0800-000000000000}"/>
    <hyperlink ref="B1" location="'3.2'!A1" display="COMPACTACAO DE ATERRO,EM CAMADAS DE 20CM,UTILIZANDO COMPACTA DOR PNEUMATICO(SAPO),INCLUSIVE COMPRESSOR 3%-DESGASTE DE FERRAMENTAS E EPI" xr:uid="{00000000-0004-0000-0800-000001000000}"/>
    <hyperlink ref="C1" location="'3.2'!A1" display="COMPACTACAO DE ATERRO,EM CAMADAS DE 20CM,UTILIZANDO COMPACTA DOR PNEUMATICO(SAPO),INCLUSIVE COMPRESSOR 3%-DESGASTE DE FERRAMENTAS E EPI" xr:uid="{00000000-0004-0000-0800-000002000000}"/>
    <hyperlink ref="D1" location="'3.2'!A1" display="COMPACTACAO DE ATERRO,EM CAMADAS DE 20CM,UTILIZANDO COMPACTA DOR PNEUMATICO(SAPO),INCLUSIVE COMPRESSOR 3%-DESGASTE DE FERRAMENTAS E EPI" xr:uid="{00000000-0004-0000-0800-000003000000}"/>
    <hyperlink ref="E1" location="'3.2'!A1" display="COMPACTACAO DE ATERRO,EM CAMADAS DE 20CM,UTILIZANDO COMPACTA DOR PNEUMATICO(SAPO),INCLUSIVE COMPRESSOR 3%-DESGASTE DE FERRAMENTAS E EPI" xr:uid="{00000000-0004-0000-0800-000004000000}"/>
    <hyperlink ref="A2" location="'3.2'!A1" display="COMPACTACAO DE ATERRO,EM CAMADAS DE 20CM,UTILIZANDO COMPACTA DOR PNEUMATICO(SAPO),INCLUSIVE COMPRESSOR 3%-DESGASTE DE FERRAMENTAS E EPI" xr:uid="{00000000-0004-0000-0800-000005000000}"/>
    <hyperlink ref="B2" location="'3.2'!A1" display="COMPACTACAO DE ATERRO,EM CAMADAS DE 20CM,UTILIZANDO COMPACTA DOR PNEUMATICO(SAPO),INCLUSIVE COMPRESSOR 3%-DESGASTE DE FERRAMENTAS E EPI" xr:uid="{00000000-0004-0000-0800-000006000000}"/>
    <hyperlink ref="C2" location="'3.2'!A1" display="COMPACTACAO DE ATERRO,EM CAMADAS DE 20CM,UTILIZANDO COMPACTA DOR PNEUMATICO(SAPO),INCLUSIVE COMPRESSOR 3%-DESGASTE DE FERRAMENTAS E EPI" xr:uid="{00000000-0004-0000-0800-000007000000}"/>
    <hyperlink ref="D2" location="'3.2'!A1" display="COMPACTACAO DE ATERRO,EM CAMADAS DE 20CM,UTILIZANDO COMPACTA DOR PNEUMATICO(SAPO),INCLUSIVE COMPRESSOR 3%-DESGASTE DE FERRAMENTAS E EPI" xr:uid="{00000000-0004-0000-0800-000008000000}"/>
    <hyperlink ref="E2" location="'3.2'!A1" display="COMPACTACAO DE ATERRO,EM CAMADAS DE 20CM,UTILIZANDO COMPACTA DOR PNEUMATICO(SAPO),INCLUSIVE COMPRESSOR 3%-DESGASTE DE FERRAMENTAS E EPI" xr:uid="{00000000-0004-0000-0800-000009000000}"/>
    <hyperlink ref="A4" location="'3.2'!A1" display="Plataformas (Compactação)" xr:uid="{00000000-0004-0000-0800-00000A000000}"/>
    <hyperlink ref="B4" location="'3.2'!A1" display="Plataformas (Compactação)" xr:uid="{00000000-0004-0000-0800-00000B000000}"/>
    <hyperlink ref="C4" location="'3.2'!A1" display="Plataformas (Compactação)" xr:uid="{00000000-0004-0000-0800-00000C000000}"/>
    <hyperlink ref="D4" location="'3.2'!A1" display="Plataformas (Compactação)" xr:uid="{00000000-0004-0000-0800-00000D000000}"/>
    <hyperlink ref="E4" location="'3.2'!A1" display="Plataformas (Compactação)" xr:uid="{00000000-0004-0000-08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Orçamento</vt:lpstr>
      <vt:lpstr>3</vt:lpstr>
      <vt:lpstr>3.1</vt:lpstr>
      <vt:lpstr>3.2</vt:lpstr>
      <vt:lpstr>3.3</vt:lpstr>
      <vt:lpstr>3.4</vt:lpstr>
      <vt:lpstr>3.5</vt:lpstr>
      <vt:lpstr>3.1E</vt:lpstr>
      <vt:lpstr>3.2E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claudio castro</cp:lastModifiedBy>
  <dcterms:modified xsi:type="dcterms:W3CDTF">2025-08-27T15:05:57Z</dcterms:modified>
</cp:coreProperties>
</file>